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7"/>
  <workbookPr defaultThemeVersion="166925"/>
  <mc:AlternateContent xmlns:mc="http://schemas.openxmlformats.org/markup-compatibility/2006">
    <mc:Choice Requires="x15">
      <x15ac:absPath xmlns:x15ac="http://schemas.microsoft.com/office/spreadsheetml/2010/11/ac" url="/Users/Sahm/Google Drive/Policy/CC Policy Topics (&amp; Proceedings)/PURPA/TSGT QFs/"/>
    </mc:Choice>
  </mc:AlternateContent>
  <xr:revisionPtr revIDLastSave="0" documentId="13_ncr:1_{2E96F61E-7226-244D-BD86-E1CECF2E36C0}" xr6:coauthVersionLast="36" xr6:coauthVersionMax="36" xr10:uidLastSave="{00000000-0000-0000-0000-000000000000}"/>
  <bookViews>
    <workbookView xWindow="23440" yWindow="1280" windowWidth="30360" windowHeight="24120" activeTab="1" xr2:uid="{C1138522-597E-FF48-B894-272A476559BD}"/>
  </bookViews>
  <sheets>
    <sheet name="Cover &amp; References" sheetId="1" r:id="rId1"/>
    <sheet name="Data &amp; Notes"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 i="2" l="1"/>
  <c r="C52" i="2" l="1"/>
  <c r="B9" i="2"/>
  <c r="E9" i="2" s="1"/>
  <c r="C58" i="2"/>
  <c r="C57" i="2"/>
  <c r="C56" i="2"/>
  <c r="C54" i="2"/>
  <c r="C53" i="2"/>
  <c r="C51" i="2"/>
  <c r="B11" i="2"/>
  <c r="C55" i="2"/>
  <c r="B13" i="2" l="1"/>
  <c r="C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Sahm</author>
  </authors>
  <commentList>
    <comment ref="C15" authorId="0" shapeId="0" xr:uid="{5E6E837C-1825-4047-ADBA-CE8A34CD937E}">
      <text>
        <r>
          <rPr>
            <b/>
            <sz val="10"/>
            <color rgb="FF000000"/>
            <rFont val="Tahoma"/>
            <family val="2"/>
          </rPr>
          <t>Sahm:</t>
        </r>
        <r>
          <rPr>
            <sz val="10"/>
            <color rgb="FF000000"/>
            <rFont val="Tahoma"/>
            <family val="2"/>
          </rPr>
          <t xml:space="preserve">
</t>
        </r>
        <r>
          <rPr>
            <sz val="10"/>
            <color rgb="FF000000"/>
            <rFont val="Tahoma"/>
            <family val="2"/>
          </rPr>
          <t>Capacity = nameplate. Net summer and winter capacities will be slightly lower</t>
        </r>
      </text>
    </comment>
    <comment ref="G16" authorId="0" shapeId="0" xr:uid="{2D429680-DAC4-254C-80BF-E38CEF1E24DD}">
      <text>
        <r>
          <rPr>
            <b/>
            <sz val="10"/>
            <color rgb="FF000000"/>
            <rFont val="Tahoma"/>
            <family val="2"/>
          </rPr>
          <t>Sahm:</t>
        </r>
        <r>
          <rPr>
            <sz val="10"/>
            <color rgb="FF000000"/>
            <rFont val="Tahoma"/>
            <family val="2"/>
          </rPr>
          <t xml:space="preserve">
</t>
        </r>
        <r>
          <rPr>
            <sz val="10"/>
            <color rgb="FF000000"/>
            <rFont val="Calibri"/>
            <family val="2"/>
          </rPr>
          <t xml:space="preserve">Craig Station will close by 2030. Tri-State  announced that the 427-megawatt Unit 1 will close by the end of 2025. 
</t>
        </r>
        <r>
          <rPr>
            <sz val="10"/>
            <color rgb="FF000000"/>
            <rFont val="Calibri"/>
            <family val="2"/>
          </rPr>
          <t xml:space="preserve">The 410-megawatt Unit 2 and the 448-megawatt Unit 3 will close by 2030. 
</t>
        </r>
        <r>
          <rPr>
            <sz val="10"/>
            <color rgb="FF000000"/>
            <rFont val="Calibri"/>
            <family val="2"/>
          </rPr>
          <t xml:space="preserve">Tri-State operates Craig Station and owns 24% of Units 1 and 2. Tri-State owns 100% of Unit 3. Tri-State is working with the other plant owners to determine the specific details for the retirement of Unit 2.
</t>
        </r>
        <r>
          <rPr>
            <sz val="10"/>
            <color rgb="FFC00000"/>
            <rFont val="Calibri"/>
            <family val="2"/>
          </rPr>
          <t>https://www.tristategt.org/tri-state-announces-retirement-all-coal-generation-colorado-and-new-mexico</t>
        </r>
      </text>
    </comment>
    <comment ref="C55" authorId="0" shapeId="0" xr:uid="{59D55B64-1D84-1C46-8057-D6080189035A}">
      <text>
        <r>
          <rPr>
            <b/>
            <sz val="10"/>
            <color rgb="FF000000"/>
            <rFont val="Tahoma"/>
            <family val="2"/>
          </rPr>
          <t>Sahm:</t>
        </r>
        <r>
          <rPr>
            <sz val="10"/>
            <color rgb="FF000000"/>
            <rFont val="Tahoma"/>
            <family val="2"/>
          </rPr>
          <t xml:space="preserve">
</t>
        </r>
        <r>
          <rPr>
            <sz val="10"/>
            <color rgb="FF000000"/>
            <rFont val="Tahoma"/>
            <family val="2"/>
          </rPr>
          <t xml:space="preserve">TSGT claims planned additions will result in a total of over 2GW of renewable capacity by 2024  </t>
        </r>
        <r>
          <rPr>
            <sz val="10"/>
            <color rgb="FF000000"/>
            <rFont val="Calibri"/>
            <family val="2"/>
          </rPr>
          <t>https://www.tristategt.org/renewable-energy</t>
        </r>
      </text>
    </comment>
  </commentList>
</comments>
</file>

<file path=xl/sharedStrings.xml><?xml version="1.0" encoding="utf-8"?>
<sst xmlns="http://schemas.openxmlformats.org/spreadsheetml/2006/main" count="174" uniqueCount="88">
  <si>
    <t>TSGT Generation Portfolio</t>
  </si>
  <si>
    <t>Coal</t>
  </si>
  <si>
    <t>Resource Name</t>
  </si>
  <si>
    <t>Capacity (MW)</t>
  </si>
  <si>
    <t>Fuel</t>
  </si>
  <si>
    <t>Status</t>
  </si>
  <si>
    <t>State</t>
  </si>
  <si>
    <t>Craig Station</t>
  </si>
  <si>
    <t>Existing</t>
  </si>
  <si>
    <t>CO</t>
  </si>
  <si>
    <t>Nucla Station</t>
  </si>
  <si>
    <t xml:space="preserve">Burlington Station </t>
  </si>
  <si>
    <t>Fuel Oil</t>
  </si>
  <si>
    <t>Two units, 64.7 MW each</t>
  </si>
  <si>
    <t>J.M. Shafer Generating Station</t>
  </si>
  <si>
    <t>NG</t>
  </si>
  <si>
    <t>Limon Generating Station</t>
  </si>
  <si>
    <t>Two units, 77.1 MW each</t>
  </si>
  <si>
    <t>Frank R. Knutson Generating Station</t>
  </si>
  <si>
    <t>Two units, 77.1 MW each (same as Limon Station)</t>
  </si>
  <si>
    <t>Rifle Generating Station</t>
  </si>
  <si>
    <t>Laramie River Station</t>
  </si>
  <si>
    <t>WY</t>
  </si>
  <si>
    <t>Escalante Generating Station</t>
  </si>
  <si>
    <t>NG/Coal</t>
  </si>
  <si>
    <t>NM</t>
  </si>
  <si>
    <t>Pyramid Generating Station</t>
  </si>
  <si>
    <t>Four units 46.5 MW each</t>
  </si>
  <si>
    <t>Springerville Generating Station</t>
  </si>
  <si>
    <t>AZ</t>
  </si>
  <si>
    <t>Cimarron Solar</t>
  </si>
  <si>
    <t>Solar</t>
  </si>
  <si>
    <t>Kit Carson Windpower</t>
  </si>
  <si>
    <t>Wind</t>
  </si>
  <si>
    <t>Colorado Highlands Wind</t>
  </si>
  <si>
    <t>Carousel Wind</t>
  </si>
  <si>
    <t>San Isabel Solar</t>
  </si>
  <si>
    <t>Alta Luna Solar</t>
  </si>
  <si>
    <t>Nameplate capacity 28.1 MW, TSGT shows as 25 MW</t>
  </si>
  <si>
    <t>Twin Buttes II Wind</t>
  </si>
  <si>
    <t>Garland Canal Hydroelectric Project</t>
  </si>
  <si>
    <t>Hydro</t>
  </si>
  <si>
    <t>[2018: Not listed as a TSGT resource] Unit 1: 3 MW, Unit 2: 0.5 MW</t>
  </si>
  <si>
    <t>Williams Fork Hydro Plant</t>
  </si>
  <si>
    <t>[2018: Not listed as a TSGT resource]</t>
  </si>
  <si>
    <t>Boulder Canyon Hydroelectric Project</t>
  </si>
  <si>
    <t>Tri-County Water Hydropower Project</t>
  </si>
  <si>
    <t>[2018: Not listed as a TSGT resource] Unit 1: 7.2 MW, Unit 2: 0.8 MW</t>
  </si>
  <si>
    <t>Mancos Hydro Project on Jackson Gulch Reservoir</t>
  </si>
  <si>
    <t>[2018: Not listed as a TSGT resource] No operation shown for 2020, active only during irrigation season. (Facilities &lt;1 MW are not recorded in EIA data)</t>
  </si>
  <si>
    <t>Vallecito Hydroelectric Project</t>
  </si>
  <si>
    <t>[2018: Not listed as a TSGT resource] Unit 1: 0.8 MW, Unit 2: 2.5 MW, Unit 3: 2.5 MW; total = 5.8 MW</t>
  </si>
  <si>
    <t>Niyol Wind (2021)</t>
  </si>
  <si>
    <t>Planned</t>
  </si>
  <si>
    <t>Spanish Peaks II Solar (2023)</t>
  </si>
  <si>
    <t>Nameplate design capacity 100 MW, TSGT reports 40 MW contracted</t>
  </si>
  <si>
    <t>Coyote Gulch Solar (2023)</t>
  </si>
  <si>
    <t>Dolores Canyon Soalr (2023)</t>
  </si>
  <si>
    <t>Axial Basin Solar (2023)</t>
  </si>
  <si>
    <t>Escalante Solar (2023)</t>
  </si>
  <si>
    <t>Escalante Solar 2020 operational Units 1-4: 80 MW each, TSGT reports 200 MW contracted</t>
  </si>
  <si>
    <t>Crossing Trails Wind (2020)</t>
  </si>
  <si>
    <t>Spanish Peaks Solar (2022)</t>
  </si>
  <si>
    <t>Total Existing Capacity</t>
  </si>
  <si>
    <t>Total New Planned Capacity</t>
  </si>
  <si>
    <t>Existing Renewables Capacity</t>
  </si>
  <si>
    <t>Planned Renewable Capacity</t>
  </si>
  <si>
    <t>Summary</t>
  </si>
  <si>
    <t xml:space="preserve">TSGT claims planned additions will result in a total of over 2GW of renewable capacity by 2024  </t>
  </si>
  <si>
    <t>Total All Resources (new &amp; planned)</t>
  </si>
  <si>
    <t>Totals</t>
  </si>
  <si>
    <t>Solar % of Existing Capacity</t>
  </si>
  <si>
    <t>Wind % of Existing Capacity</t>
  </si>
  <si>
    <t>Existing Capacity (MW)</t>
  </si>
  <si>
    <t>Planned Capacity (MW)</t>
  </si>
  <si>
    <t>Total Capacity (MW)</t>
  </si>
  <si>
    <t xml:space="preserve">Three units, 570 MW each, total 1710 MW, 27.13%  = 463.9 MW.  TSGT has an undivided 27.13% interest in the jointly owned facility (2018 annual report), MBPP is the operator of Laramie River Generating Station. </t>
  </si>
  <si>
    <t>Three units, 15 MW each, one unit 39 MW</t>
  </si>
  <si>
    <r>
      <t xml:space="preserve">24% Unit 1 &amp; 2, 100% Unit 3: </t>
    </r>
    <r>
      <rPr>
        <sz val="12"/>
        <color theme="1"/>
        <rFont val="Calibri (Body)_x0000_"/>
      </rPr>
      <t xml:space="preserve"> [Total = 1427.2 MW (TSGT Reports as 1285 MW = net capacity), Nameplate Units 1&amp;2: 446.2 MW each, Unit 3: 534.8 MW.] [24% of Units 1&amp;2 + 100% of unit 3 =  749 MW]</t>
    </r>
  </si>
  <si>
    <r>
      <rPr>
        <b/>
        <sz val="12"/>
        <color theme="1"/>
        <rFont val="Calibri"/>
        <family val="2"/>
        <scheme val="minor"/>
      </rPr>
      <t>RETIRED</t>
    </r>
    <r>
      <rPr>
        <sz val="12"/>
        <color theme="1"/>
        <rFont val="Calibri"/>
        <family val="2"/>
        <scheme val="minor"/>
      </rPr>
      <t xml:space="preserve"> Sept 2019. No operation shown for 2020.   [Units 1-3: 11.5 MW each, Unit 4: 79.3 MW; total = 113.9; TSGT reported as 100 MW facility]</t>
    </r>
  </si>
  <si>
    <r>
      <t xml:space="preserve">257 MW, reported by TSGT as 253 MW. </t>
    </r>
    <r>
      <rPr>
        <b/>
        <sz val="12"/>
        <color theme="1"/>
        <rFont val="Calibri"/>
        <family val="2"/>
        <scheme val="minor"/>
      </rPr>
      <t xml:space="preserve">Scheduled </t>
    </r>
    <r>
      <rPr>
        <sz val="12"/>
        <color theme="1"/>
        <rFont val="Calibri"/>
        <family val="2"/>
        <scheme val="minor"/>
      </rPr>
      <t>for</t>
    </r>
    <r>
      <rPr>
        <b/>
        <sz val="12"/>
        <color theme="1"/>
        <rFont val="Calibri"/>
        <family val="2"/>
        <scheme val="minor"/>
      </rPr>
      <t xml:space="preserve"> retirement by the end of 2020</t>
    </r>
  </si>
  <si>
    <r>
      <t xml:space="preserve">51% Owner Unit 3  </t>
    </r>
    <r>
      <rPr>
        <sz val="12"/>
        <color theme="1"/>
        <rFont val="Calibri (Body)_x0000_"/>
      </rPr>
      <t>[Units 1&amp;2: 424.8 MW; Units 3&amp;4: 458.1 MW; 51% of unit 3 = 233.6 MW]</t>
    </r>
  </si>
  <si>
    <r>
      <rPr>
        <sz val="12"/>
        <color theme="1"/>
        <rFont val="Calibri (Body)_x0000_"/>
      </rPr>
      <t>Phase 1: 71 MW, Phase 2: 25.1 MW; total = 96.1 MW</t>
    </r>
    <r>
      <rPr>
        <sz val="12"/>
        <color theme="1"/>
        <rFont val="Calibri"/>
        <family val="2"/>
        <scheme val="minor"/>
      </rPr>
      <t xml:space="preserve">  [</t>
    </r>
    <r>
      <rPr>
        <sz val="12"/>
        <color theme="1"/>
        <rFont val="Calibri (Body)_x0000_"/>
      </rPr>
      <t>TSGT annual report 2018 lists 91 MW, Phase 3: 19.7MW = canceled/postponed (EIA Feb 2020)]</t>
    </r>
  </si>
  <si>
    <t>Notes</t>
  </si>
  <si>
    <t>Total renewables (existing &amp; plannned)</t>
  </si>
  <si>
    <t>Total wind (existing &amp; plannned)</t>
  </si>
  <si>
    <t>Total solar (existing &amp; plannned)</t>
  </si>
  <si>
    <t>Total hydro (existing &amp; plannned)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</si>
</sst>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0.0"/>
  </numFmts>
  <fonts count="12">
    <font>
      <sz val="12"/>
      <color theme="1"/>
      <name val="Calibri"/>
      <family val="2"/>
      <scheme val="minor"/>
    </font>
    <font>
      <sz val="12"/>
      <color theme="1"/>
      <name val="Calibri"/>
      <family val="2"/>
      <scheme val="minor"/>
    </font>
    <font>
      <b/>
      <sz val="12"/>
      <color theme="1"/>
      <name val="Calibri"/>
      <family val="2"/>
      <scheme val="minor"/>
    </font>
    <font>
      <sz val="10"/>
      <color theme="1"/>
      <name val="Times"/>
      <family val="1"/>
    </font>
    <font>
      <b/>
      <sz val="10"/>
      <color rgb="FF000000"/>
      <name val="Tahoma"/>
      <family val="2"/>
    </font>
    <font>
      <sz val="10"/>
      <color rgb="FF000000"/>
      <name val="Tahoma"/>
      <family val="2"/>
    </font>
    <font>
      <sz val="10"/>
      <color rgb="FF000000"/>
      <name val="Calibri"/>
      <family val="2"/>
    </font>
    <font>
      <sz val="10"/>
      <color rgb="FFC00000"/>
      <name val="Calibri"/>
      <family val="2"/>
    </font>
    <font>
      <sz val="11"/>
      <color theme="1"/>
      <name val="Calibri"/>
      <family val="2"/>
      <scheme val="minor"/>
    </font>
    <font>
      <b/>
      <sz val="16"/>
      <color theme="1"/>
      <name val="Calibri"/>
      <family val="2"/>
      <scheme val="minor"/>
    </font>
    <font>
      <sz val="12"/>
      <color theme="1"/>
      <name val="Calibri (Body)_x0000_"/>
    </font>
    <font>
      <sz val="10"/>
      <color theme="1"/>
      <name val="Tahoma"/>
      <family val="2"/>
    </font>
  </fonts>
  <fills count="9">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7">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3" fillId="0" borderId="0" xfId="0" applyFont="1"/>
    <xf numFmtId="0" fontId="0" fillId="0" borderId="0" xfId="0" applyFont="1"/>
    <xf numFmtId="0" fontId="0" fillId="0" borderId="0" xfId="0" applyFont="1" applyFill="1"/>
    <xf numFmtId="0" fontId="0" fillId="0" borderId="0" xfId="0" applyFont="1" applyBorder="1"/>
    <xf numFmtId="0" fontId="0" fillId="4" borderId="0" xfId="0" applyFill="1"/>
    <xf numFmtId="0" fontId="0" fillId="0" borderId="0" xfId="0" applyFill="1"/>
    <xf numFmtId="0" fontId="0" fillId="5" borderId="0" xfId="0" applyFill="1"/>
    <xf numFmtId="0" fontId="8" fillId="0" borderId="0" xfId="0" applyFont="1"/>
    <xf numFmtId="0" fontId="9" fillId="4" borderId="0" xfId="0" applyFont="1" applyFill="1"/>
    <xf numFmtId="0" fontId="0" fillId="6" borderId="0" xfId="0" applyFill="1"/>
    <xf numFmtId="0" fontId="0" fillId="7" borderId="0" xfId="0" applyFill="1"/>
    <xf numFmtId="0" fontId="0" fillId="8" borderId="4" xfId="0" applyFont="1" applyFill="1" applyBorder="1"/>
    <xf numFmtId="0" fontId="0" fillId="8" borderId="4" xfId="0" applyFill="1" applyBorder="1" applyAlignment="1">
      <alignment horizontal="center"/>
    </xf>
    <xf numFmtId="0" fontId="0" fillId="8" borderId="0" xfId="0" applyFont="1" applyFill="1" applyBorder="1"/>
    <xf numFmtId="0" fontId="0" fillId="8" borderId="0" xfId="0" applyFill="1" applyBorder="1" applyAlignment="1">
      <alignment horizontal="center"/>
    </xf>
    <xf numFmtId="0" fontId="0" fillId="4" borderId="4" xfId="0" applyFill="1" applyBorder="1" applyAlignment="1">
      <alignment horizontal="center"/>
    </xf>
    <xf numFmtId="0" fontId="0" fillId="3" borderId="0" xfId="0" applyFill="1" applyBorder="1" applyAlignment="1">
      <alignment horizontal="center"/>
    </xf>
    <xf numFmtId="0" fontId="0" fillId="3" borderId="4" xfId="0" applyFill="1" applyBorder="1" applyAlignment="1">
      <alignment horizontal="center"/>
    </xf>
    <xf numFmtId="0" fontId="2" fillId="4" borderId="6" xfId="0" applyFont="1" applyFill="1" applyBorder="1"/>
    <xf numFmtId="0" fontId="2" fillId="4" borderId="7" xfId="0" applyFont="1" applyFill="1" applyBorder="1"/>
    <xf numFmtId="0" fontId="2" fillId="4" borderId="7" xfId="0" applyFont="1" applyFill="1" applyBorder="1" applyAlignment="1">
      <alignment horizontal="center" wrapText="1"/>
    </xf>
    <xf numFmtId="0" fontId="2" fillId="4" borderId="7" xfId="0" applyFont="1" applyFill="1" applyBorder="1" applyAlignment="1">
      <alignment horizontal="center"/>
    </xf>
    <xf numFmtId="0" fontId="2" fillId="4" borderId="8" xfId="0" applyFont="1" applyFill="1" applyBorder="1" applyAlignment="1">
      <alignment horizontal="center"/>
    </xf>
    <xf numFmtId="0" fontId="0" fillId="4" borderId="9" xfId="0" applyFill="1" applyBorder="1"/>
    <xf numFmtId="0" fontId="0" fillId="4" borderId="0" xfId="0" applyFill="1" applyBorder="1" applyAlignment="1">
      <alignment horizontal="center"/>
    </xf>
    <xf numFmtId="0" fontId="0" fillId="4" borderId="10" xfId="0" applyFill="1" applyBorder="1" applyAlignment="1">
      <alignment horizontal="center"/>
    </xf>
    <xf numFmtId="0" fontId="0" fillId="4" borderId="0" xfId="0" applyFont="1" applyFill="1" applyBorder="1"/>
    <xf numFmtId="0" fontId="0" fillId="4" borderId="3" xfId="0" applyFill="1" applyBorder="1" applyAlignment="1">
      <alignment horizontal="center"/>
    </xf>
    <xf numFmtId="0" fontId="2" fillId="3" borderId="9" xfId="0" applyFont="1" applyFill="1" applyBorder="1"/>
    <xf numFmtId="0" fontId="0" fillId="3" borderId="10" xfId="0" applyFill="1" applyBorder="1" applyAlignment="1">
      <alignment horizontal="center"/>
    </xf>
    <xf numFmtId="0" fontId="0" fillId="3" borderId="9" xfId="0" applyFill="1" applyBorder="1"/>
    <xf numFmtId="0" fontId="0" fillId="3" borderId="3" xfId="0" applyFill="1" applyBorder="1" applyAlignment="1">
      <alignment horizontal="center"/>
    </xf>
    <xf numFmtId="0" fontId="0" fillId="2" borderId="5" xfId="0" applyFill="1" applyBorder="1" applyAlignment="1">
      <alignment horizontal="left"/>
    </xf>
    <xf numFmtId="0" fontId="0" fillId="2" borderId="1" xfId="0" applyFont="1" applyFill="1" applyBorder="1" applyAlignment="1">
      <alignment horizontal="center"/>
    </xf>
    <xf numFmtId="0" fontId="0" fillId="2" borderId="5" xfId="0" applyFont="1" applyFill="1" applyBorder="1" applyAlignment="1">
      <alignment horizontal="left"/>
    </xf>
    <xf numFmtId="164" fontId="0" fillId="0" borderId="2" xfId="1" applyNumberFormat="1" applyFont="1" applyBorder="1" applyAlignment="1">
      <alignment horizontal="center"/>
    </xf>
    <xf numFmtId="165" fontId="0" fillId="0" borderId="3" xfId="2" applyNumberFormat="1" applyFont="1" applyBorder="1" applyAlignment="1">
      <alignment horizontal="center"/>
    </xf>
    <xf numFmtId="164" fontId="0" fillId="0" borderId="2" xfId="1" applyNumberFormat="1" applyFont="1" applyFill="1" applyBorder="1" applyAlignment="1">
      <alignment horizontal="center"/>
    </xf>
    <xf numFmtId="164" fontId="0" fillId="0" borderId="2" xfId="0" applyNumberFormat="1" applyFont="1" applyFill="1" applyBorder="1" applyAlignment="1">
      <alignment horizontal="center"/>
    </xf>
    <xf numFmtId="0" fontId="0" fillId="0" borderId="0" xfId="0" applyFont="1" applyAlignment="1">
      <alignment horizontal="center"/>
    </xf>
    <xf numFmtId="166" fontId="0" fillId="4" borderId="0" xfId="0" applyNumberFormat="1" applyFont="1" applyFill="1" applyBorder="1" applyAlignment="1">
      <alignment horizontal="center"/>
    </xf>
    <xf numFmtId="166" fontId="0" fillId="8" borderId="0" xfId="0" applyNumberFormat="1" applyFont="1" applyFill="1" applyBorder="1" applyAlignment="1">
      <alignment horizontal="center"/>
    </xf>
    <xf numFmtId="166" fontId="0" fillId="8" borderId="4" xfId="0" applyNumberFormat="1" applyFont="1" applyFill="1" applyBorder="1" applyAlignment="1">
      <alignment horizontal="center"/>
    </xf>
    <xf numFmtId="0" fontId="0" fillId="0" borderId="9" xfId="0" applyFont="1" applyBorder="1" applyAlignment="1">
      <alignment horizontal="left"/>
    </xf>
    <xf numFmtId="0" fontId="0" fillId="0" borderId="0" xfId="0" applyFont="1" applyAlignment="1">
      <alignment horizontal="left"/>
    </xf>
    <xf numFmtId="165" fontId="0" fillId="0" borderId="5" xfId="2" applyNumberFormat="1" applyFont="1" applyBorder="1" applyAlignment="1">
      <alignment horizontal="center"/>
    </xf>
    <xf numFmtId="0" fontId="0" fillId="0" borderId="0" xfId="0" applyFont="1" applyAlignment="1">
      <alignment horizontal="right"/>
    </xf>
    <xf numFmtId="0" fontId="2" fillId="2" borderId="9" xfId="0" applyFont="1" applyFill="1" applyBorder="1"/>
    <xf numFmtId="0" fontId="0" fillId="2" borderId="0" xfId="0" applyFont="1" applyFill="1" applyBorder="1"/>
    <xf numFmtId="166" fontId="0" fillId="2" borderId="0" xfId="0" applyNumberFormat="1" applyFont="1" applyFill="1" applyBorder="1" applyAlignment="1">
      <alignment horizontal="center"/>
    </xf>
    <xf numFmtId="0" fontId="0" fillId="2" borderId="0" xfId="0" applyFill="1" applyBorder="1" applyAlignment="1">
      <alignment horizontal="center"/>
    </xf>
    <xf numFmtId="0" fontId="0" fillId="2" borderId="9" xfId="0" applyFill="1" applyBorder="1"/>
    <xf numFmtId="0" fontId="0" fillId="2" borderId="10" xfId="0" applyFill="1" applyBorder="1" applyAlignment="1">
      <alignment horizontal="center"/>
    </xf>
    <xf numFmtId="0" fontId="10" fillId="2" borderId="0" xfId="0" applyFont="1" applyFill="1" applyBorder="1"/>
    <xf numFmtId="0" fontId="0" fillId="2" borderId="11" xfId="0" applyFill="1" applyBorder="1"/>
    <xf numFmtId="0" fontId="0" fillId="2" borderId="4" xfId="0" applyFill="1" applyBorder="1" applyAlignment="1">
      <alignment horizontal="center"/>
    </xf>
    <xf numFmtId="0" fontId="0" fillId="2" borderId="3" xfId="0" applyFill="1" applyBorder="1" applyAlignment="1">
      <alignment horizontal="center"/>
    </xf>
    <xf numFmtId="43" fontId="0" fillId="0" borderId="0" xfId="1" applyFont="1" applyAlignment="1">
      <alignment horizontal="left"/>
    </xf>
    <xf numFmtId="0" fontId="10" fillId="0" borderId="0" xfId="0" applyFont="1" applyAlignment="1">
      <alignment horizontal="left"/>
    </xf>
    <xf numFmtId="0" fontId="11" fillId="0" borderId="0" xfId="0" applyFont="1"/>
    <xf numFmtId="0" fontId="0" fillId="0" borderId="0" xfId="0" applyFont="1" applyFill="1" applyAlignment="1">
      <alignment horizontal="left"/>
    </xf>
    <xf numFmtId="0" fontId="0" fillId="0" borderId="0" xfId="0" applyFont="1" applyBorder="1" applyAlignment="1">
      <alignment horizontal="left"/>
    </xf>
    <xf numFmtId="0" fontId="2" fillId="4" borderId="5" xfId="0" applyFont="1" applyFill="1" applyBorder="1" applyAlignment="1">
      <alignment horizontal="left"/>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88900</xdr:rowOff>
    </xdr:from>
    <xdr:to>
      <xdr:col>11</xdr:col>
      <xdr:colOff>0</xdr:colOff>
      <xdr:row>44</xdr:row>
      <xdr:rowOff>63500</xdr:rowOff>
    </xdr:to>
    <xdr:sp macro="" textlink="">
      <xdr:nvSpPr>
        <xdr:cNvPr id="2" name="TextBox 1">
          <a:extLst>
            <a:ext uri="{FF2B5EF4-FFF2-40B4-BE49-F238E27FC236}">
              <a16:creationId xmlns:a16="http://schemas.microsoft.com/office/drawing/2014/main" id="{9992B69B-AB08-2147-92DE-C9081955A411}"/>
            </a:ext>
          </a:extLst>
        </xdr:cNvPr>
        <xdr:cNvSpPr txBox="1"/>
      </xdr:nvSpPr>
      <xdr:spPr>
        <a:xfrm>
          <a:off x="825500" y="292100"/>
          <a:ext cx="8255000" cy="8712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b="1">
            <a:solidFill>
              <a:srgbClr val="0070C0"/>
            </a:solidFill>
          </a:endParaRPr>
        </a:p>
        <a:p>
          <a:endParaRPr lang="en-US" sz="1400" b="1">
            <a:solidFill>
              <a:srgbClr val="0070C0"/>
            </a:solidFill>
          </a:endParaRPr>
        </a:p>
        <a:p>
          <a:endParaRPr lang="en-US" sz="1400" b="1">
            <a:solidFill>
              <a:srgbClr val="0070C0"/>
            </a:solidFill>
          </a:endParaRPr>
        </a:p>
        <a:p>
          <a:r>
            <a:rPr lang="en-US" sz="1600" b="1">
              <a:solidFill>
                <a:srgbClr val="0070C0"/>
              </a:solidFill>
            </a:rPr>
            <a:t>Generation Portfolio Summary</a:t>
          </a:r>
        </a:p>
        <a:p>
          <a:r>
            <a:rPr lang="en-US" sz="1600" b="1">
              <a:solidFill>
                <a:srgbClr val="0070C0"/>
              </a:solidFill>
            </a:rPr>
            <a:t>Tri-State Generation &amp; Transmission (TSGT)</a:t>
          </a:r>
        </a:p>
        <a:p>
          <a:r>
            <a:rPr lang="en-US" sz="1600" b="1">
              <a:solidFill>
                <a:srgbClr val="0070C0"/>
              </a:solidFill>
            </a:rPr>
            <a:t>2020</a:t>
          </a:r>
        </a:p>
        <a:p>
          <a:endParaRPr lang="en-US" sz="1400" b="1">
            <a:solidFill>
              <a:srgbClr val="0070C0"/>
            </a:solidFill>
          </a:endParaRPr>
        </a:p>
        <a:p>
          <a:endParaRPr lang="en-US" sz="1400" b="1">
            <a:solidFill>
              <a:srgbClr val="0070C0"/>
            </a:solidFill>
          </a:endParaRPr>
        </a:p>
        <a:p>
          <a:r>
            <a:rPr lang="en-US" sz="1400" b="1">
              <a:solidFill>
                <a:srgbClr val="0070C0"/>
              </a:solidFill>
            </a:rPr>
            <a:t>Primary data sources:</a:t>
          </a:r>
        </a:p>
        <a:p>
          <a:endParaRPr lang="en-US" sz="1400">
            <a:solidFill>
              <a:srgbClr val="0070C0"/>
            </a:solidFill>
          </a:endParaRPr>
        </a:p>
        <a:p>
          <a:r>
            <a:rPr lang="en-US" sz="1400">
              <a:solidFill>
                <a:srgbClr val="0070C0"/>
              </a:solidFill>
            </a:rPr>
            <a:t>U.S. Energy Information Administration</a:t>
          </a:r>
        </a:p>
        <a:p>
          <a:endParaRPr lang="en-US" sz="1400">
            <a:solidFill>
              <a:srgbClr val="0070C0"/>
            </a:solidFill>
          </a:endParaRPr>
        </a:p>
        <a:p>
          <a:r>
            <a:rPr lang="en-US" sz="1400">
              <a:solidFill>
                <a:srgbClr val="0070C0"/>
              </a:solidFill>
            </a:rPr>
            <a:t>https://www.eia.gov/electricity/data/eia860/</a:t>
          </a:r>
        </a:p>
        <a:p>
          <a:r>
            <a:rPr lang="en-US" sz="1400">
              <a:solidFill>
                <a:srgbClr val="0070C0"/>
              </a:solidFill>
            </a:rPr>
            <a:t>Form EIA-860 detailed data with previous form data (EIA-860A/860B) - 2018 (most recent)</a:t>
          </a:r>
        </a:p>
        <a:p>
          <a:endParaRPr lang="en-US" sz="1400">
            <a:solidFill>
              <a:srgbClr val="0070C0"/>
            </a:solidFill>
          </a:endParaRPr>
        </a:p>
        <a:p>
          <a:r>
            <a:rPr lang="en-US" sz="1400">
              <a:solidFill>
                <a:srgbClr val="0070C0"/>
              </a:solidFill>
            </a:rPr>
            <a:t>https://www.eia.gov/electricity/data/eia860m/</a:t>
          </a:r>
        </a:p>
        <a:p>
          <a:r>
            <a:rPr lang="en-US" sz="1400">
              <a:solidFill>
                <a:srgbClr val="0070C0"/>
              </a:solidFill>
            </a:rPr>
            <a:t>EIA-860M as a supplement to Form EIA-860 (February 2020) Release date: April 24, 2020</a:t>
          </a:r>
        </a:p>
        <a:p>
          <a:endParaRPr lang="en-US" sz="1400">
            <a:solidFill>
              <a:srgbClr val="0070C0"/>
            </a:solidFill>
          </a:endParaRPr>
        </a:p>
        <a:p>
          <a:r>
            <a:rPr lang="en-US" sz="1400">
              <a:solidFill>
                <a:srgbClr val="0070C0"/>
              </a:solidFill>
            </a:rPr>
            <a:t>The monthly survey Form EIA-860M, 'Monthly Update to Annual Electric Generator Report' supplements the annual survey form EIA-860 data with monthly information that monitors the current status of existing and proposed generating units at electric power plants with 1 megawatt or greater of combined nameplate capacity. </a:t>
          </a:r>
        </a:p>
        <a:p>
          <a:r>
            <a:rPr lang="en-US" sz="1400">
              <a:solidFill>
                <a:srgbClr val="0070C0"/>
              </a:solidFill>
            </a:rPr>
            <a:t>EIA estimates the current and near-term unit inventory of electric power generating capacity by integrating the information on these surveys along with ongoing EIA research of new units. However, creating this monthly estimate sometimes requires the use of data submitted on the annual EIA-860 before it has been fully verified by EIA. For this reason, reported capacities are EIA's preliminary estimates of capacity for that month. Estimates will be corrected without specific acknowledgement or explanation in subsequent month's inventory.</a:t>
          </a:r>
        </a:p>
        <a:p>
          <a:endParaRPr lang="en-US" sz="1400">
            <a:solidFill>
              <a:srgbClr val="0070C0"/>
            </a:solidFill>
          </a:endParaRPr>
        </a:p>
        <a:p>
          <a:endParaRPr lang="en-US" sz="1400" b="1">
            <a:solidFill>
              <a:srgbClr val="0070C0"/>
            </a:solidFill>
          </a:endParaRPr>
        </a:p>
        <a:p>
          <a:r>
            <a:rPr lang="en-US" sz="1400" b="1">
              <a:solidFill>
                <a:srgbClr val="0070C0"/>
              </a:solidFill>
            </a:rPr>
            <a:t>Supplemental information from the following sources:</a:t>
          </a:r>
        </a:p>
        <a:p>
          <a:endParaRPr lang="en-US" sz="1400">
            <a:solidFill>
              <a:srgbClr val="0070C0"/>
            </a:solidFill>
          </a:endParaRPr>
        </a:p>
        <a:p>
          <a:r>
            <a:rPr lang="en-US" sz="1400">
              <a:solidFill>
                <a:srgbClr val="0070C0"/>
              </a:solidFill>
            </a:rPr>
            <a:t>https://www.tristategt.org/sites/tristate/files/PDF/Annual%20reports/TriState-AnnualReport-2018.pdf</a:t>
          </a:r>
        </a:p>
        <a:p>
          <a:r>
            <a:rPr lang="en-US" sz="1400">
              <a:solidFill>
                <a:srgbClr val="0070C0"/>
              </a:solidFill>
            </a:rPr>
            <a:t>https://www.tristategt.org/renewable-energy</a:t>
          </a:r>
        </a:p>
        <a:p>
          <a:r>
            <a:rPr lang="en-US" sz="1400">
              <a:solidFill>
                <a:srgbClr val="0070C0"/>
              </a:solidFill>
            </a:rPr>
            <a:t>https://www.tristategt.org/nucla-station-retires-service</a:t>
          </a:r>
        </a:p>
        <a:p>
          <a:r>
            <a:rPr lang="en-US" sz="1400">
              <a:solidFill>
                <a:srgbClr val="0070C0"/>
              </a:solidFill>
            </a:rPr>
            <a:t>https://www.tristategt.org/tri-state-announces-retirement-all-coal-generation-colorado-and-new-mexico</a:t>
          </a:r>
        </a:p>
        <a:p>
          <a:r>
            <a:rPr lang="en-US" sz="1400">
              <a:solidFill>
                <a:srgbClr val="0070C0"/>
              </a:solidFill>
            </a:rPr>
            <a:t>https://tristate.coop/sites/tristategt/files/PDF/Responsible-Energy-Plan/Tri-State-Responsible-Energy-Plan.pdf</a:t>
          </a:r>
        </a:p>
        <a:p>
          <a:endParaRPr lang="en-US" sz="1400">
            <a:solidFill>
              <a:srgbClr val="0070C0"/>
            </a:solidFill>
          </a:endParaRPr>
        </a:p>
        <a:p>
          <a:r>
            <a:rPr lang="en-US" sz="1400">
              <a:solidFill>
                <a:srgbClr val="0070C0"/>
              </a:solidFill>
            </a:rPr>
            <a:t>Mancos Hydro Project</a:t>
          </a:r>
        </a:p>
        <a:p>
          <a:r>
            <a:rPr lang="en-US" sz="1400">
              <a:solidFill>
                <a:srgbClr val="0070C0"/>
              </a:solidFill>
            </a:rPr>
            <a:t>https://waterinfo.org/regional-water-projects/mancos-project-jackson-gulch-reservoir/</a:t>
          </a:r>
        </a:p>
        <a:p>
          <a:endParaRPr lang="en-US" sz="1400"/>
        </a:p>
        <a:p>
          <a:endParaRPr lang="en-US" sz="1100"/>
        </a:p>
      </xdr:txBody>
    </xdr:sp>
    <xdr:clientData/>
  </xdr:twoCellAnchor>
  <xdr:twoCellAnchor editAs="oneCell">
    <xdr:from>
      <xdr:col>6</xdr:col>
      <xdr:colOff>508000</xdr:colOff>
      <xdr:row>1</xdr:row>
      <xdr:rowOff>165100</xdr:rowOff>
    </xdr:from>
    <xdr:to>
      <xdr:col>10</xdr:col>
      <xdr:colOff>767079</xdr:colOff>
      <xdr:row>9</xdr:row>
      <xdr:rowOff>32789</xdr:rowOff>
    </xdr:to>
    <xdr:pic>
      <xdr:nvPicPr>
        <xdr:cNvPr id="3" name="Picture 2">
          <a:extLst>
            <a:ext uri="{FF2B5EF4-FFF2-40B4-BE49-F238E27FC236}">
              <a16:creationId xmlns:a16="http://schemas.microsoft.com/office/drawing/2014/main" id="{81D8DC00-05AB-474A-8227-A481C38C7CE9}"/>
            </a:ext>
          </a:extLst>
        </xdr:cNvPr>
        <xdr:cNvPicPr>
          <a:picLocks noChangeAspect="1"/>
        </xdr:cNvPicPr>
      </xdr:nvPicPr>
      <xdr:blipFill>
        <a:blip xmlns:r="http://schemas.openxmlformats.org/officeDocument/2006/relationships" r:embed="rId1"/>
        <a:stretch>
          <a:fillRect/>
        </a:stretch>
      </xdr:blipFill>
      <xdr:spPr>
        <a:xfrm>
          <a:off x="5461000" y="368300"/>
          <a:ext cx="3561079" cy="1493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25400</xdr:colOff>
      <xdr:row>0</xdr:row>
      <xdr:rowOff>0</xdr:rowOff>
    </xdr:from>
    <xdr:to>
      <xdr:col>9</xdr:col>
      <xdr:colOff>259079</xdr:colOff>
      <xdr:row>6</xdr:row>
      <xdr:rowOff>165100</xdr:rowOff>
    </xdr:to>
    <xdr:pic>
      <xdr:nvPicPr>
        <xdr:cNvPr id="9" name="Picture 8">
          <a:extLst>
            <a:ext uri="{FF2B5EF4-FFF2-40B4-BE49-F238E27FC236}">
              <a16:creationId xmlns:a16="http://schemas.microsoft.com/office/drawing/2014/main" id="{8AE3931C-A3E1-5249-992E-81440CC0AF7E}"/>
            </a:ext>
          </a:extLst>
        </xdr:cNvPr>
        <xdr:cNvPicPr>
          <a:picLocks noChangeAspect="1"/>
        </xdr:cNvPicPr>
      </xdr:nvPicPr>
      <xdr:blipFill>
        <a:blip xmlns:r="http://schemas.openxmlformats.org/officeDocument/2006/relationships" r:embed="rId1"/>
        <a:stretch>
          <a:fillRect/>
        </a:stretch>
      </xdr:blipFill>
      <xdr:spPr>
        <a:xfrm>
          <a:off x="6972300" y="0"/>
          <a:ext cx="3561079" cy="1447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DB5A-25FA-0540-BB67-21941E43B506}">
  <dimension ref="A1"/>
  <sheetViews>
    <sheetView workbookViewId="0">
      <selection activeCell="I52" sqref="I52"/>
    </sheetView>
  </sheetViews>
  <sheetFormatPr baseColWidth="10" defaultRowHeight="1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B899-60D3-5749-AC6C-248A8261B2C9}">
  <dimension ref="A1:T59"/>
  <sheetViews>
    <sheetView tabSelected="1" topLeftCell="A2" workbookViewId="0">
      <selection activeCell="K9" sqref="K9"/>
    </sheetView>
  </sheetViews>
  <sheetFormatPr baseColWidth="10" defaultRowHeight="16"/>
  <cols>
    <col min="2" max="2" width="43.33203125" customWidth="1"/>
    <col min="3" max="3" width="13.6640625" customWidth="1"/>
    <col min="5" max="5" width="12.5" customWidth="1"/>
    <col min="6" max="6" width="11.1640625" customWidth="1"/>
  </cols>
  <sheetData>
    <row r="1" spans="1:14">
      <c r="C1" s="11"/>
    </row>
    <row r="2" spans="1:14">
      <c r="A2" s="8"/>
      <c r="B2" s="8"/>
      <c r="C2" s="13"/>
      <c r="D2" s="14"/>
      <c r="E2" s="10"/>
    </row>
    <row r="3" spans="1:14">
      <c r="A3" s="8"/>
      <c r="B3" s="8"/>
      <c r="C3" s="13"/>
      <c r="D3" s="14"/>
      <c r="E3" s="10"/>
    </row>
    <row r="4" spans="1:14" ht="21">
      <c r="A4" s="8"/>
      <c r="B4" s="12" t="s">
        <v>0</v>
      </c>
      <c r="C4" s="13"/>
      <c r="D4" s="14"/>
      <c r="E4" s="10"/>
      <c r="F4" s="8"/>
      <c r="G4" s="9"/>
    </row>
    <row r="6" spans="1:14">
      <c r="C6" s="2"/>
      <c r="D6" s="2"/>
      <c r="E6" s="2"/>
      <c r="F6" s="2"/>
      <c r="G6" s="3"/>
    </row>
    <row r="7" spans="1:14">
      <c r="A7" s="1" t="s">
        <v>67</v>
      </c>
      <c r="C7" s="2"/>
      <c r="D7" s="2"/>
      <c r="E7" s="2"/>
      <c r="F7" s="2"/>
      <c r="G7" s="3"/>
    </row>
    <row r="8" spans="1:14">
      <c r="B8" s="37" t="s">
        <v>73</v>
      </c>
      <c r="C8" s="38" t="s">
        <v>72</v>
      </c>
      <c r="D8" s="36"/>
      <c r="E8" s="38" t="s">
        <v>71</v>
      </c>
      <c r="F8" s="38"/>
      <c r="G8" s="47"/>
      <c r="M8" s="43"/>
    </row>
    <row r="9" spans="1:14">
      <c r="B9" s="39">
        <f>SUM(C16:C39)</f>
        <v>3169.5600000000004</v>
      </c>
      <c r="C9" s="40">
        <f>SUM(C28+C29+C30+C33)/B9</f>
        <v>0.11739799846035411</v>
      </c>
      <c r="D9" s="2"/>
      <c r="E9" s="49">
        <f>SUM(C27+C31+C32)/B9</f>
        <v>2.7984956902535364E-2</v>
      </c>
      <c r="F9" s="43"/>
      <c r="G9" s="43"/>
      <c r="M9" s="50"/>
    </row>
    <row r="10" spans="1:14">
      <c r="B10" s="37" t="s">
        <v>74</v>
      </c>
      <c r="C10" s="5"/>
      <c r="D10" s="2"/>
      <c r="E10" s="43"/>
      <c r="F10" s="5"/>
      <c r="G10" s="5"/>
      <c r="M10" s="50"/>
    </row>
    <row r="11" spans="1:14">
      <c r="B11" s="41">
        <f>SUM(C41:C48)</f>
        <v>1019</v>
      </c>
      <c r="C11" s="5"/>
      <c r="D11" s="2"/>
      <c r="E11" s="43"/>
      <c r="F11" s="48"/>
      <c r="G11" s="5"/>
      <c r="M11" s="5"/>
    </row>
    <row r="12" spans="1:14">
      <c r="B12" s="37" t="s">
        <v>75</v>
      </c>
      <c r="C12" s="5"/>
      <c r="E12" s="2"/>
      <c r="F12" s="3"/>
    </row>
    <row r="13" spans="1:14">
      <c r="B13" s="42">
        <f>B11+B9</f>
        <v>4188.5600000000004</v>
      </c>
      <c r="C13" s="5"/>
      <c r="E13" s="2"/>
      <c r="F13" s="3"/>
    </row>
    <row r="14" spans="1:14">
      <c r="B14" s="5"/>
      <c r="C14" s="43"/>
      <c r="D14" s="2"/>
      <c r="E14" s="2"/>
      <c r="F14" s="2"/>
      <c r="G14" s="3"/>
    </row>
    <row r="15" spans="1:14" ht="17">
      <c r="A15" s="22" t="s">
        <v>8</v>
      </c>
      <c r="B15" s="23" t="s">
        <v>2</v>
      </c>
      <c r="C15" s="24" t="s">
        <v>3</v>
      </c>
      <c r="D15" s="25" t="s">
        <v>4</v>
      </c>
      <c r="E15" s="25" t="s">
        <v>5</v>
      </c>
      <c r="F15" s="26" t="s">
        <v>6</v>
      </c>
      <c r="G15" s="66" t="s">
        <v>83</v>
      </c>
    </row>
    <row r="16" spans="1:14">
      <c r="A16" s="27"/>
      <c r="B16" s="30" t="s">
        <v>7</v>
      </c>
      <c r="C16" s="44">
        <v>749</v>
      </c>
      <c r="D16" s="28" t="s">
        <v>1</v>
      </c>
      <c r="E16" s="28" t="s">
        <v>8</v>
      </c>
      <c r="F16" s="29" t="s">
        <v>9</v>
      </c>
      <c r="G16" s="48" t="s">
        <v>78</v>
      </c>
      <c r="H16" s="5"/>
      <c r="I16" s="5"/>
      <c r="J16" s="5"/>
      <c r="K16" s="6"/>
      <c r="L16" s="5"/>
      <c r="M16" s="5"/>
      <c r="N16" s="5"/>
    </row>
    <row r="17" spans="1:20">
      <c r="A17" s="27"/>
      <c r="B17" s="30" t="s">
        <v>10</v>
      </c>
      <c r="C17" s="44">
        <v>0</v>
      </c>
      <c r="D17" s="28" t="s">
        <v>1</v>
      </c>
      <c r="E17" s="28" t="s">
        <v>8</v>
      </c>
      <c r="F17" s="29" t="s">
        <v>9</v>
      </c>
      <c r="G17" s="48" t="s">
        <v>79</v>
      </c>
      <c r="H17" s="5"/>
      <c r="I17" s="5"/>
      <c r="J17" s="5"/>
      <c r="K17" s="5"/>
      <c r="L17" s="5"/>
      <c r="M17" s="5"/>
      <c r="N17" s="5"/>
    </row>
    <row r="18" spans="1:20">
      <c r="A18" s="27"/>
      <c r="B18" s="30" t="s">
        <v>11</v>
      </c>
      <c r="C18" s="44">
        <v>129.4</v>
      </c>
      <c r="D18" s="28" t="s">
        <v>12</v>
      </c>
      <c r="E18" s="28" t="s">
        <v>8</v>
      </c>
      <c r="F18" s="29" t="s">
        <v>9</v>
      </c>
      <c r="G18" s="61" t="s">
        <v>13</v>
      </c>
      <c r="H18" s="5"/>
      <c r="I18" s="5"/>
      <c r="J18" s="5"/>
      <c r="K18" s="5"/>
      <c r="L18" s="5"/>
      <c r="M18" s="5"/>
      <c r="N18" s="5"/>
    </row>
    <row r="19" spans="1:20">
      <c r="A19" s="27"/>
      <c r="B19" s="30" t="s">
        <v>14</v>
      </c>
      <c r="C19" s="44">
        <v>272</v>
      </c>
      <c r="D19" s="28" t="s">
        <v>15</v>
      </c>
      <c r="E19" s="28" t="s">
        <v>8</v>
      </c>
      <c r="F19" s="29" t="s">
        <v>9</v>
      </c>
      <c r="G19" s="48"/>
      <c r="H19" s="5"/>
      <c r="I19" s="5"/>
      <c r="J19" s="5"/>
      <c r="K19" s="5"/>
      <c r="L19" s="5"/>
      <c r="M19" s="5"/>
      <c r="N19" s="5"/>
    </row>
    <row r="20" spans="1:20">
      <c r="A20" s="27"/>
      <c r="B20" s="30" t="s">
        <v>16</v>
      </c>
      <c r="C20" s="44">
        <v>154.19999999999999</v>
      </c>
      <c r="D20" s="28" t="s">
        <v>15</v>
      </c>
      <c r="E20" s="28" t="s">
        <v>8</v>
      </c>
      <c r="F20" s="29" t="s">
        <v>9</v>
      </c>
      <c r="G20" s="48" t="s">
        <v>17</v>
      </c>
      <c r="H20" s="5"/>
      <c r="I20" s="5"/>
      <c r="J20" s="5"/>
      <c r="K20" s="5"/>
      <c r="L20" s="5"/>
      <c r="M20" s="5"/>
      <c r="N20" s="5"/>
    </row>
    <row r="21" spans="1:20">
      <c r="A21" s="27"/>
      <c r="B21" s="30" t="s">
        <v>18</v>
      </c>
      <c r="C21" s="44">
        <v>154.19999999999999</v>
      </c>
      <c r="D21" s="28" t="s">
        <v>15</v>
      </c>
      <c r="E21" s="28" t="s">
        <v>8</v>
      </c>
      <c r="F21" s="29" t="s">
        <v>9</v>
      </c>
      <c r="G21" s="48" t="s">
        <v>19</v>
      </c>
      <c r="H21" s="5"/>
      <c r="I21" s="5"/>
      <c r="J21" s="5"/>
      <c r="K21" s="5"/>
      <c r="L21" s="5"/>
      <c r="M21" s="5"/>
      <c r="N21" s="5"/>
    </row>
    <row r="22" spans="1:20">
      <c r="A22" s="27"/>
      <c r="B22" s="30" t="s">
        <v>20</v>
      </c>
      <c r="C22" s="44">
        <v>84</v>
      </c>
      <c r="D22" s="28" t="s">
        <v>15</v>
      </c>
      <c r="E22" s="28" t="s">
        <v>8</v>
      </c>
      <c r="F22" s="29" t="s">
        <v>9</v>
      </c>
      <c r="G22" s="48" t="s">
        <v>77</v>
      </c>
      <c r="H22" s="5"/>
      <c r="I22" s="5"/>
      <c r="J22" s="5"/>
      <c r="K22" s="5"/>
      <c r="L22" s="5"/>
      <c r="M22" s="5"/>
      <c r="N22" s="5"/>
    </row>
    <row r="23" spans="1:20">
      <c r="A23" s="27"/>
      <c r="B23" s="30" t="s">
        <v>21</v>
      </c>
      <c r="C23" s="44">
        <v>463.9</v>
      </c>
      <c r="D23" s="28" t="s">
        <v>1</v>
      </c>
      <c r="E23" s="28" t="s">
        <v>8</v>
      </c>
      <c r="F23" s="29" t="s">
        <v>22</v>
      </c>
      <c r="G23" s="62" t="s">
        <v>76</v>
      </c>
      <c r="H23" s="5"/>
      <c r="I23" s="5"/>
      <c r="J23" s="6"/>
      <c r="K23" s="5"/>
      <c r="L23" s="5"/>
      <c r="M23" s="5"/>
      <c r="N23" s="63"/>
      <c r="S23" s="9"/>
      <c r="T23" s="9"/>
    </row>
    <row r="24" spans="1:20">
      <c r="A24" s="27"/>
      <c r="B24" s="30" t="s">
        <v>23</v>
      </c>
      <c r="C24" s="44">
        <v>257</v>
      </c>
      <c r="D24" s="28" t="s">
        <v>24</v>
      </c>
      <c r="E24" s="28" t="s">
        <v>8</v>
      </c>
      <c r="F24" s="29" t="s">
        <v>25</v>
      </c>
      <c r="G24" s="48" t="s">
        <v>80</v>
      </c>
      <c r="H24" s="5"/>
      <c r="I24" s="5"/>
      <c r="J24" s="5"/>
      <c r="K24" s="5"/>
      <c r="L24" s="4"/>
      <c r="M24" s="5"/>
      <c r="N24" s="5"/>
    </row>
    <row r="25" spans="1:20">
      <c r="A25" s="27"/>
      <c r="B25" s="30" t="s">
        <v>26</v>
      </c>
      <c r="C25" s="44">
        <v>186</v>
      </c>
      <c r="D25" s="28" t="s">
        <v>15</v>
      </c>
      <c r="E25" s="28" t="s">
        <v>8</v>
      </c>
      <c r="F25" s="29" t="s">
        <v>25</v>
      </c>
      <c r="G25" s="48" t="s">
        <v>27</v>
      </c>
      <c r="H25" s="5"/>
      <c r="I25" s="5"/>
      <c r="J25" s="5"/>
      <c r="K25" s="5"/>
      <c r="L25" s="5"/>
      <c r="M25" s="5"/>
      <c r="N25" s="5"/>
    </row>
    <row r="26" spans="1:20">
      <c r="A26" s="27"/>
      <c r="B26" s="30" t="s">
        <v>28</v>
      </c>
      <c r="C26" s="44">
        <v>233.6</v>
      </c>
      <c r="D26" s="28" t="s">
        <v>1</v>
      </c>
      <c r="E26" s="28" t="s">
        <v>8</v>
      </c>
      <c r="F26" s="29" t="s">
        <v>29</v>
      </c>
      <c r="G26" s="64" t="s">
        <v>81</v>
      </c>
      <c r="H26" s="5"/>
      <c r="I26" s="5"/>
      <c r="J26" s="5"/>
      <c r="K26" s="5"/>
      <c r="L26" s="5"/>
      <c r="M26" s="5"/>
      <c r="N26" s="5"/>
    </row>
    <row r="27" spans="1:20">
      <c r="A27" s="27"/>
      <c r="B27" s="17" t="s">
        <v>30</v>
      </c>
      <c r="C27" s="45">
        <v>30.6</v>
      </c>
      <c r="D27" s="18" t="s">
        <v>31</v>
      </c>
      <c r="E27" s="28" t="s">
        <v>8</v>
      </c>
      <c r="F27" s="29" t="s">
        <v>25</v>
      </c>
      <c r="G27" s="48"/>
      <c r="H27" s="5"/>
      <c r="I27" s="5"/>
      <c r="J27" s="5"/>
      <c r="K27" s="5"/>
      <c r="L27" s="5"/>
      <c r="M27" s="5"/>
      <c r="N27" s="5"/>
    </row>
    <row r="28" spans="1:20">
      <c r="A28" s="27"/>
      <c r="B28" s="17" t="s">
        <v>32</v>
      </c>
      <c r="C28" s="45">
        <v>51</v>
      </c>
      <c r="D28" s="18" t="s">
        <v>33</v>
      </c>
      <c r="E28" s="28" t="s">
        <v>8</v>
      </c>
      <c r="F28" s="29" t="s">
        <v>9</v>
      </c>
      <c r="G28" s="48"/>
      <c r="H28" s="5"/>
      <c r="I28" s="5"/>
      <c r="J28" s="5"/>
      <c r="K28" s="5"/>
      <c r="L28" s="5"/>
      <c r="M28" s="5"/>
      <c r="N28" s="5"/>
    </row>
    <row r="29" spans="1:20">
      <c r="A29" s="27"/>
      <c r="B29" s="17" t="s">
        <v>34</v>
      </c>
      <c r="C29" s="45">
        <v>96.1</v>
      </c>
      <c r="D29" s="18" t="s">
        <v>33</v>
      </c>
      <c r="E29" s="28" t="s">
        <v>8</v>
      </c>
      <c r="F29" s="29" t="s">
        <v>9</v>
      </c>
      <c r="G29" s="48" t="s">
        <v>82</v>
      </c>
      <c r="H29" s="6"/>
      <c r="I29" s="5"/>
      <c r="J29" s="5"/>
      <c r="K29" s="5"/>
      <c r="L29" s="5"/>
      <c r="M29" s="5"/>
      <c r="N29" s="5"/>
    </row>
    <row r="30" spans="1:20">
      <c r="A30" s="27"/>
      <c r="B30" s="17" t="s">
        <v>35</v>
      </c>
      <c r="C30" s="45">
        <v>150</v>
      </c>
      <c r="D30" s="18" t="s">
        <v>33</v>
      </c>
      <c r="E30" s="28" t="s">
        <v>8</v>
      </c>
      <c r="F30" s="29" t="s">
        <v>9</v>
      </c>
      <c r="G30" s="48"/>
      <c r="H30" s="5"/>
      <c r="I30" s="5"/>
      <c r="J30" s="5"/>
      <c r="K30" s="5"/>
      <c r="L30" s="5"/>
      <c r="M30" s="5"/>
      <c r="N30" s="5"/>
    </row>
    <row r="31" spans="1:20">
      <c r="A31" s="27"/>
      <c r="B31" s="17" t="s">
        <v>36</v>
      </c>
      <c r="C31" s="45">
        <v>30</v>
      </c>
      <c r="D31" s="18" t="s">
        <v>31</v>
      </c>
      <c r="E31" s="28" t="s">
        <v>8</v>
      </c>
      <c r="F31" s="29" t="s">
        <v>9</v>
      </c>
      <c r="G31" s="48"/>
      <c r="H31" s="5"/>
      <c r="I31" s="5"/>
      <c r="J31" s="5"/>
      <c r="K31" s="5"/>
      <c r="L31" s="5"/>
      <c r="M31" s="5"/>
      <c r="N31" s="5"/>
    </row>
    <row r="32" spans="1:20">
      <c r="A32" s="27"/>
      <c r="B32" s="17" t="s">
        <v>37</v>
      </c>
      <c r="C32" s="45">
        <v>28.1</v>
      </c>
      <c r="D32" s="18" t="s">
        <v>31</v>
      </c>
      <c r="E32" s="28" t="s">
        <v>8</v>
      </c>
      <c r="F32" s="29" t="s">
        <v>25</v>
      </c>
      <c r="G32" s="48" t="s">
        <v>38</v>
      </c>
      <c r="H32" s="5"/>
      <c r="I32" s="5"/>
      <c r="J32" s="5"/>
      <c r="K32" s="5"/>
      <c r="L32" s="5"/>
      <c r="M32" s="5"/>
      <c r="N32" s="5"/>
    </row>
    <row r="33" spans="1:14">
      <c r="A33" s="27"/>
      <c r="B33" s="17" t="s">
        <v>39</v>
      </c>
      <c r="C33" s="45">
        <v>75</v>
      </c>
      <c r="D33" s="18" t="s">
        <v>33</v>
      </c>
      <c r="E33" s="28" t="s">
        <v>8</v>
      </c>
      <c r="F33" s="29" t="s">
        <v>9</v>
      </c>
      <c r="G33" s="48"/>
      <c r="H33" s="5"/>
      <c r="I33" s="5"/>
      <c r="J33" s="5"/>
      <c r="K33" s="5"/>
      <c r="L33" s="5"/>
      <c r="M33" s="5"/>
      <c r="N33" s="5"/>
    </row>
    <row r="34" spans="1:14">
      <c r="A34" s="27"/>
      <c r="B34" s="17" t="s">
        <v>40</v>
      </c>
      <c r="C34" s="45">
        <v>2.9</v>
      </c>
      <c r="D34" s="18" t="s">
        <v>41</v>
      </c>
      <c r="E34" s="28" t="s">
        <v>8</v>
      </c>
      <c r="F34" s="29" t="s">
        <v>22</v>
      </c>
      <c r="G34" s="48" t="s">
        <v>42</v>
      </c>
      <c r="H34" s="5"/>
      <c r="I34" s="5"/>
      <c r="J34" s="5"/>
      <c r="K34" s="5"/>
      <c r="L34" s="5"/>
      <c r="M34" s="5"/>
      <c r="N34" s="5"/>
    </row>
    <row r="35" spans="1:14">
      <c r="A35" s="27"/>
      <c r="B35" s="17" t="s">
        <v>43</v>
      </c>
      <c r="C35" s="45">
        <v>3.5</v>
      </c>
      <c r="D35" s="18" t="s">
        <v>41</v>
      </c>
      <c r="E35" s="28" t="s">
        <v>8</v>
      </c>
      <c r="F35" s="29" t="s">
        <v>9</v>
      </c>
      <c r="G35" s="48" t="s">
        <v>44</v>
      </c>
      <c r="H35" s="5"/>
      <c r="I35" s="5"/>
      <c r="J35" s="5"/>
      <c r="K35" s="5"/>
      <c r="L35" s="5"/>
      <c r="M35" s="5"/>
      <c r="N35" s="5"/>
    </row>
    <row r="36" spans="1:14">
      <c r="A36" s="27"/>
      <c r="B36" s="17" t="s">
        <v>45</v>
      </c>
      <c r="C36" s="45">
        <v>5</v>
      </c>
      <c r="D36" s="18" t="s">
        <v>41</v>
      </c>
      <c r="E36" s="28" t="s">
        <v>8</v>
      </c>
      <c r="F36" s="29" t="s">
        <v>9</v>
      </c>
      <c r="G36" s="48" t="s">
        <v>44</v>
      </c>
      <c r="H36" s="5"/>
      <c r="I36" s="5"/>
      <c r="J36" s="5"/>
      <c r="K36" s="5"/>
      <c r="L36" s="5"/>
      <c r="M36" s="5"/>
      <c r="N36" s="5"/>
    </row>
    <row r="37" spans="1:14">
      <c r="A37" s="27"/>
      <c r="B37" s="17" t="s">
        <v>46</v>
      </c>
      <c r="C37" s="45">
        <v>8</v>
      </c>
      <c r="D37" s="18" t="s">
        <v>41</v>
      </c>
      <c r="E37" s="28" t="s">
        <v>8</v>
      </c>
      <c r="F37" s="29" t="s">
        <v>9</v>
      </c>
      <c r="G37" s="48" t="s">
        <v>47</v>
      </c>
      <c r="H37" s="5"/>
      <c r="I37" s="5"/>
      <c r="J37" s="5"/>
      <c r="K37" s="5"/>
      <c r="L37" s="5"/>
      <c r="M37" s="5"/>
      <c r="N37" s="5"/>
    </row>
    <row r="38" spans="1:14">
      <c r="A38" s="27"/>
      <c r="B38" s="17" t="s">
        <v>48</v>
      </c>
      <c r="C38" s="45">
        <v>0.26</v>
      </c>
      <c r="D38" s="18" t="s">
        <v>41</v>
      </c>
      <c r="E38" s="28" t="s">
        <v>8</v>
      </c>
      <c r="F38" s="29" t="s">
        <v>9</v>
      </c>
      <c r="G38" s="48" t="s">
        <v>49</v>
      </c>
      <c r="H38" s="5"/>
      <c r="I38" s="5"/>
      <c r="J38" s="5"/>
      <c r="K38" s="5"/>
      <c r="L38" s="5"/>
      <c r="M38" s="5"/>
      <c r="N38" s="5"/>
    </row>
    <row r="39" spans="1:14">
      <c r="A39" s="27"/>
      <c r="B39" s="15" t="s">
        <v>50</v>
      </c>
      <c r="C39" s="46">
        <v>5.8</v>
      </c>
      <c r="D39" s="16" t="s">
        <v>41</v>
      </c>
      <c r="E39" s="19" t="s">
        <v>8</v>
      </c>
      <c r="F39" s="31" t="s">
        <v>9</v>
      </c>
      <c r="G39" s="65" t="s">
        <v>51</v>
      </c>
      <c r="H39" s="5"/>
      <c r="I39" s="5"/>
      <c r="J39" s="5"/>
      <c r="K39" s="5"/>
      <c r="L39" s="5"/>
      <c r="M39" s="5"/>
      <c r="N39" s="5"/>
    </row>
    <row r="40" spans="1:14">
      <c r="A40" s="32" t="s">
        <v>53</v>
      </c>
      <c r="B40" s="17"/>
      <c r="C40" s="45"/>
      <c r="D40" s="18"/>
      <c r="E40" s="20"/>
      <c r="F40" s="20"/>
      <c r="G40" s="47"/>
      <c r="H40" s="7"/>
      <c r="I40" s="7"/>
      <c r="J40" s="7"/>
      <c r="K40" s="7"/>
      <c r="L40" s="7"/>
      <c r="M40" s="5"/>
      <c r="N40" s="5"/>
    </row>
    <row r="41" spans="1:14">
      <c r="A41" s="34"/>
      <c r="B41" s="17" t="s">
        <v>52</v>
      </c>
      <c r="C41" s="45">
        <v>200</v>
      </c>
      <c r="D41" s="18" t="s">
        <v>33</v>
      </c>
      <c r="E41" s="20" t="s">
        <v>53</v>
      </c>
      <c r="F41" s="33" t="s">
        <v>9</v>
      </c>
      <c r="G41" s="65"/>
      <c r="H41" s="7"/>
      <c r="I41" s="7"/>
      <c r="J41" s="7"/>
      <c r="K41" s="7"/>
      <c r="L41" s="7"/>
      <c r="M41" s="5"/>
      <c r="N41" s="5"/>
    </row>
    <row r="42" spans="1:14">
      <c r="A42" s="34"/>
      <c r="B42" s="17" t="s">
        <v>54</v>
      </c>
      <c r="C42" s="45">
        <v>40</v>
      </c>
      <c r="D42" s="18" t="s">
        <v>31</v>
      </c>
      <c r="E42" s="20" t="s">
        <v>53</v>
      </c>
      <c r="F42" s="33" t="s">
        <v>9</v>
      </c>
      <c r="G42" s="48" t="s">
        <v>55</v>
      </c>
      <c r="H42" s="5"/>
      <c r="I42" s="5"/>
      <c r="J42" s="5"/>
      <c r="K42" s="5"/>
      <c r="L42" s="5"/>
      <c r="M42" s="5"/>
      <c r="N42" s="5"/>
    </row>
    <row r="43" spans="1:14">
      <c r="A43" s="34"/>
      <c r="B43" s="17" t="s">
        <v>56</v>
      </c>
      <c r="C43" s="45">
        <v>120</v>
      </c>
      <c r="D43" s="18" t="s">
        <v>31</v>
      </c>
      <c r="E43" s="20" t="s">
        <v>53</v>
      </c>
      <c r="F43" s="33" t="s">
        <v>9</v>
      </c>
      <c r="G43" s="48"/>
      <c r="H43" s="5"/>
      <c r="I43" s="5"/>
      <c r="J43" s="5"/>
      <c r="K43" s="5"/>
      <c r="L43" s="5"/>
      <c r="M43" s="5"/>
      <c r="N43" s="5"/>
    </row>
    <row r="44" spans="1:14">
      <c r="A44" s="34"/>
      <c r="B44" s="17" t="s">
        <v>57</v>
      </c>
      <c r="C44" s="45">
        <v>110</v>
      </c>
      <c r="D44" s="18" t="s">
        <v>31</v>
      </c>
      <c r="E44" s="20" t="s">
        <v>53</v>
      </c>
      <c r="F44" s="33" t="s">
        <v>9</v>
      </c>
      <c r="G44" s="48"/>
      <c r="H44" s="5"/>
      <c r="I44" s="5"/>
      <c r="J44" s="5"/>
      <c r="K44" s="5"/>
      <c r="L44" s="5"/>
      <c r="M44" s="5"/>
      <c r="N44" s="5"/>
    </row>
    <row r="45" spans="1:14">
      <c r="A45" s="34"/>
      <c r="B45" s="17" t="s">
        <v>58</v>
      </c>
      <c r="C45" s="45">
        <v>145</v>
      </c>
      <c r="D45" s="18" t="s">
        <v>31</v>
      </c>
      <c r="E45" s="20" t="s">
        <v>53</v>
      </c>
      <c r="F45" s="33" t="s">
        <v>9</v>
      </c>
      <c r="G45" s="48"/>
      <c r="H45" s="5"/>
      <c r="I45" s="5"/>
      <c r="J45" s="5"/>
      <c r="K45" s="5"/>
      <c r="L45" s="5"/>
      <c r="M45" s="5"/>
      <c r="N45" s="5"/>
    </row>
    <row r="46" spans="1:14">
      <c r="A46" s="34"/>
      <c r="B46" s="17" t="s">
        <v>59</v>
      </c>
      <c r="C46" s="45">
        <v>200</v>
      </c>
      <c r="D46" s="18" t="s">
        <v>31</v>
      </c>
      <c r="E46" s="20" t="s">
        <v>53</v>
      </c>
      <c r="F46" s="33" t="s">
        <v>25</v>
      </c>
      <c r="G46" s="48" t="s">
        <v>60</v>
      </c>
      <c r="H46" s="5"/>
      <c r="I46" s="5"/>
      <c r="J46" s="5"/>
      <c r="K46" s="5"/>
      <c r="L46" s="5"/>
      <c r="M46" s="5"/>
      <c r="N46" s="5"/>
    </row>
    <row r="47" spans="1:14">
      <c r="A47" s="34"/>
      <c r="B47" s="17" t="s">
        <v>61</v>
      </c>
      <c r="C47" s="45">
        <v>104</v>
      </c>
      <c r="D47" s="18" t="s">
        <v>33</v>
      </c>
      <c r="E47" s="20" t="s">
        <v>53</v>
      </c>
      <c r="F47" s="33" t="s">
        <v>9</v>
      </c>
      <c r="G47" s="48"/>
      <c r="H47" s="5"/>
      <c r="I47" s="5"/>
      <c r="J47" s="5"/>
      <c r="K47" s="5"/>
      <c r="L47" s="5"/>
      <c r="M47" s="5"/>
      <c r="N47" s="5"/>
    </row>
    <row r="48" spans="1:14">
      <c r="A48" s="34"/>
      <c r="B48" s="15" t="s">
        <v>62</v>
      </c>
      <c r="C48" s="46">
        <v>100</v>
      </c>
      <c r="D48" s="16" t="s">
        <v>31</v>
      </c>
      <c r="E48" s="21" t="s">
        <v>53</v>
      </c>
      <c r="F48" s="35" t="s">
        <v>9</v>
      </c>
      <c r="G48" s="47"/>
      <c r="H48" s="5"/>
      <c r="I48" s="5"/>
      <c r="J48" s="5"/>
      <c r="K48" s="5"/>
      <c r="L48" s="5"/>
      <c r="M48" s="5"/>
      <c r="N48" s="5"/>
    </row>
    <row r="49" spans="1:14">
      <c r="A49" s="51" t="s">
        <v>70</v>
      </c>
      <c r="B49" s="52"/>
      <c r="C49" s="53"/>
      <c r="D49" s="54"/>
      <c r="E49" s="54"/>
      <c r="F49" s="54"/>
      <c r="G49" s="47"/>
      <c r="H49" s="5"/>
      <c r="I49" s="5"/>
      <c r="J49" s="5"/>
      <c r="K49" s="5"/>
      <c r="L49" s="5"/>
      <c r="M49" s="5"/>
      <c r="N49" s="5"/>
    </row>
    <row r="50" spans="1:14">
      <c r="A50" s="55"/>
      <c r="B50" s="52" t="s">
        <v>63</v>
      </c>
      <c r="C50" s="53">
        <f>SUM(C16:C39)</f>
        <v>3169.5600000000004</v>
      </c>
      <c r="D50" s="54"/>
      <c r="E50" s="54"/>
      <c r="F50" s="56"/>
      <c r="G50" s="48"/>
      <c r="H50" s="5"/>
      <c r="I50" s="5"/>
      <c r="J50" s="5"/>
      <c r="K50" s="5"/>
      <c r="L50" s="5"/>
      <c r="M50" s="5"/>
      <c r="N50" s="5"/>
    </row>
    <row r="51" spans="1:14">
      <c r="A51" s="55"/>
      <c r="B51" s="52" t="s">
        <v>64</v>
      </c>
      <c r="C51" s="53">
        <f>SUM(C41:C48)</f>
        <v>1019</v>
      </c>
      <c r="D51" s="54"/>
      <c r="E51" s="54"/>
      <c r="F51" s="56"/>
      <c r="G51" s="48"/>
      <c r="H51" s="5"/>
      <c r="I51" s="5"/>
      <c r="J51" s="5"/>
      <c r="K51" s="5"/>
      <c r="L51" s="5"/>
      <c r="M51" s="5"/>
      <c r="N51" s="5"/>
    </row>
    <row r="52" spans="1:14">
      <c r="A52" s="55"/>
      <c r="B52" s="17" t="s">
        <v>65</v>
      </c>
      <c r="C52" s="45">
        <f>SUM(C27:C39)</f>
        <v>486.26</v>
      </c>
      <c r="D52" s="54"/>
      <c r="E52" s="54"/>
      <c r="F52" s="56"/>
      <c r="G52" s="64"/>
      <c r="H52" s="5"/>
      <c r="I52" s="5"/>
      <c r="J52" s="5"/>
      <c r="K52" s="5"/>
      <c r="L52" s="5"/>
      <c r="M52" s="5"/>
      <c r="N52" s="5"/>
    </row>
    <row r="53" spans="1:14">
      <c r="A53" s="55"/>
      <c r="B53" s="17" t="s">
        <v>66</v>
      </c>
      <c r="C53" s="45">
        <f>SUM(C41:C48)</f>
        <v>1019</v>
      </c>
      <c r="D53" s="54"/>
      <c r="E53" s="54"/>
      <c r="F53" s="56"/>
      <c r="G53" s="48"/>
      <c r="H53" s="5"/>
      <c r="I53" s="5"/>
      <c r="J53" s="5"/>
      <c r="K53" s="5"/>
      <c r="L53" s="5"/>
      <c r="M53" s="5"/>
      <c r="N53" s="5"/>
    </row>
    <row r="54" spans="1:14">
      <c r="A54" s="55"/>
      <c r="B54" s="57" t="s">
        <v>69</v>
      </c>
      <c r="C54" s="53">
        <f>SUM(C16:C48)</f>
        <v>4188.5600000000004</v>
      </c>
      <c r="D54" s="54"/>
      <c r="E54" s="54"/>
      <c r="F54" s="56"/>
      <c r="G54" s="48"/>
      <c r="H54" s="5"/>
      <c r="I54" s="5"/>
      <c r="J54" s="5"/>
      <c r="K54" s="5"/>
      <c r="L54" s="5"/>
      <c r="M54" s="5"/>
      <c r="N54" s="5"/>
    </row>
    <row r="55" spans="1:14">
      <c r="A55" s="55"/>
      <c r="B55" s="17" t="s">
        <v>84</v>
      </c>
      <c r="C55" s="45">
        <f>SUM(C27:C48)</f>
        <v>1505.26</v>
      </c>
      <c r="D55" s="54"/>
      <c r="E55" s="54"/>
      <c r="F55" s="56"/>
      <c r="G55" s="63" t="s">
        <v>68</v>
      </c>
      <c r="H55" s="5"/>
      <c r="I55" s="5"/>
      <c r="J55" s="5"/>
      <c r="K55" s="5"/>
      <c r="L55" s="5"/>
      <c r="M55" s="5"/>
      <c r="N55" s="5"/>
    </row>
    <row r="56" spans="1:14">
      <c r="A56" s="55"/>
      <c r="B56" s="17" t="s">
        <v>85</v>
      </c>
      <c r="C56" s="45">
        <f>C28+C29+C30+C33+C41+C47</f>
        <v>676.1</v>
      </c>
      <c r="D56" s="54"/>
      <c r="E56" s="54"/>
      <c r="F56" s="56"/>
      <c r="G56" s="48"/>
      <c r="H56" s="5"/>
      <c r="I56" s="5"/>
      <c r="J56" s="5"/>
      <c r="K56" s="5"/>
      <c r="L56" s="5"/>
      <c r="M56" s="5"/>
      <c r="N56" s="5"/>
    </row>
    <row r="57" spans="1:14">
      <c r="A57" s="55"/>
      <c r="B57" s="17" t="s">
        <v>86</v>
      </c>
      <c r="C57" s="45">
        <f>C27+C31+C32+C42+C43+C44+C45+C46+C48</f>
        <v>803.7</v>
      </c>
      <c r="D57" s="54"/>
      <c r="E57" s="54"/>
      <c r="F57" s="56"/>
      <c r="G57" s="3"/>
    </row>
    <row r="58" spans="1:14">
      <c r="A58" s="58"/>
      <c r="B58" s="15" t="s">
        <v>87</v>
      </c>
      <c r="C58" s="46">
        <f>SUM(C34:C39)</f>
        <v>25.46</v>
      </c>
      <c r="D58" s="59"/>
      <c r="E58" s="59"/>
      <c r="F58" s="60"/>
      <c r="G58" s="3"/>
    </row>
    <row r="59" spans="1:14">
      <c r="C59" s="2"/>
      <c r="D59" s="2"/>
      <c r="E59" s="2"/>
      <c r="F59" s="2"/>
      <c r="G59" s="3"/>
    </row>
  </sheetData>
  <pageMargins left="0.7" right="0.7" top="0.75" bottom="0.75" header="0.3" footer="0.3"/>
  <ignoredErrors>
    <ignoredError sqref="C52 C55 C58" formulaRange="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Cover &amp; References</vt:lpstr>
      <vt:lpstr>Data &amp;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Sahm</dc:creator>
  <cp:lastModifiedBy>Sahm</cp:lastModifiedBy>
  <dcterms:created xsi:type="dcterms:W3CDTF">2020-05-01T21:09:45Z</dcterms:created>
  <dcterms:modified xsi:type="dcterms:W3CDTF">2020-05-04T20:38:37Z</dcterms:modified>
</cp:coreProperties>
</file>